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<sst xmlns="http://schemas.openxmlformats.org/spreadsheetml/2006/main" count="34" uniqueCount="30">
  <si>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Номенклатура</t>
  </si>
  <si>
    <t>Ед.</t>
  </si>
  <si>
    <t>шт.</t>
  </si>
  <si>
    <t>Варенники</t>
  </si>
  <si>
    <t>Весовая продукция</t>
  </si>
  <si>
    <t>Фасовка кг.</t>
  </si>
  <si>
    <t>Вложимость</t>
  </si>
  <si>
    <t>Цена</t>
  </si>
  <si>
    <t>Остаток</t>
  </si>
  <si>
    <t>Продажи</t>
  </si>
  <si>
    <t>Кол. дней</t>
  </si>
  <si>
    <t>Продажи за день</t>
  </si>
  <si>
    <t>Необходимо в шт.</t>
  </si>
  <si>
    <t>Необходимо в кор.</t>
  </si>
  <si>
    <t xml:space="preserve">Сумма </t>
  </si>
  <si>
    <t>Итого:</t>
  </si>
  <si>
    <t>кг</t>
  </si>
  <si>
    <t>кор</t>
  </si>
  <si>
    <t>руб</t>
  </si>
  <si>
    <t>На сколько дней</t>
  </si>
  <si>
    <t>Тест заголовка 2</t>
  </si>
  <si>
    <t>Тест заголовка группы 1</t>
  </si>
  <si>
    <t>Тест заголовка 3</t>
  </si>
  <si>
    <t>Тест заголовка 4</t>
  </si>
  <si>
    <t>Планирование заявки на ХХ.ХХ.ХХ</t>
  </si>
  <si>
    <t>Сыр</t>
  </si>
  <si>
    <t>Масло</t>
  </si>
  <si>
    <t>Молоко</t>
  </si>
  <si>
    <t>Маслож</t>
  </si>
  <si>
    <t>Масложировая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</si>
</sst>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0;[Red]\-0.000"/>
    <numFmt numFmtId="166" formatCode="0.000"/>
    <numFmt numFmtId="167" formatCode="0.00;[Red]\-0.00"/>
    <numFmt numFmtId="168" formatCode="0.0;[Red]\-0.0"/>
    <numFmt numFmtId="169" formatCode="0;[Red]\-0"/>
    <numFmt numFmtId="170" formatCode="0.0"/>
    <numFmt numFmtId="171" formatCode="0.00&quot; руб.&quot;"/>
  </numFmts>
  <fonts count="24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1" applyNumberFormat="0" applyAlignment="0" applyProtection="0"/>
    <xf numFmtId="0" fontId="10" fillId="5" borderId="2" applyNumberFormat="0" applyAlignment="0" applyProtection="0"/>
    <xf numFmtId="0" fontId="11" fillId="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1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" fontId="2" fillId="10" borderId="10" xfId="0" applyNumberFormat="1" applyFont="1" applyFill="1" applyBorder="1" applyAlignment="1">
      <alignment horizontal="center" vertical="center"/>
    </xf>
    <xf numFmtId="165" fontId="2" fillId="10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2" fontId="2" fillId="10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66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4" fillId="8" borderId="12" xfId="0" applyFont="1" applyFill="1" applyBorder="1" applyAlignment="1">
      <alignment vertical="top" wrapText="1"/>
    </xf>
    <xf numFmtId="0" fontId="4" fillId="8" borderId="13" xfId="0" applyFont="1" applyFill="1" applyBorder="1" applyAlignment="1">
      <alignment vertical="top" wrapText="1"/>
    </xf>
    <xf numFmtId="4" fontId="6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2" fillId="16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70" fontId="2" fillId="1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2" fillId="10" borderId="18" xfId="0" applyFont="1" applyFill="1" applyBorder="1" applyAlignment="1">
      <alignment vertical="top" wrapText="1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left"/>
    </xf>
    <xf numFmtId="0" fontId="6" fillId="16" borderId="23" xfId="0" applyFont="1" applyFill="1" applyBorder="1" applyAlignment="1">
      <alignment horizontal="left"/>
    </xf>
    <xf numFmtId="0" fontId="6" fillId="16" borderId="24" xfId="0" applyFont="1" applyFill="1" applyBorder="1" applyAlignment="1">
      <alignment horizontal="left"/>
    </xf>
    <xf numFmtId="0" fontId="6" fillId="16" borderId="25" xfId="0" applyFont="1" applyFill="1" applyBorder="1" applyAlignment="1">
      <alignment horizontal="left"/>
    </xf>
    <xf numFmtId="3" fontId="22" fillId="0" borderId="11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0"/>
          <a:ext cx="6667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7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B1">
      <selection activeCell="G11" sqref="G11"/>
    </sheetView>
  </sheetViews>
  <sheetFormatPr defaultColWidth="9.33203125" defaultRowHeight="11.25"/>
  <cols>
    <col min="1" max="1" width="10.16015625" style="0" hidden="1" customWidth="1"/>
    <col min="2" max="2" width="37.83203125" style="0" customWidth="1"/>
    <col min="3" max="3" width="5.83203125" style="2" customWidth="1"/>
    <col min="4" max="4" width="7.16015625" style="2" customWidth="1"/>
    <col min="5" max="5" width="5.83203125" style="2" customWidth="1"/>
    <col min="6" max="6" width="8.66015625" style="2" customWidth="1"/>
    <col min="7" max="7" width="7" style="19" customWidth="1"/>
    <col min="8" max="8" width="9.16015625" style="2" customWidth="1"/>
    <col min="9" max="9" width="11.33203125" style="19" customWidth="1"/>
    <col min="10" max="10" width="11.66015625" style="2" customWidth="1"/>
    <col min="11" max="11" width="11.83203125" style="2" customWidth="1"/>
    <col min="12" max="13" width="11.83203125" style="19" customWidth="1"/>
    <col min="14" max="14" width="12.33203125" style="2" customWidth="1"/>
  </cols>
  <sheetData>
    <row r="1" spans="1:14" ht="21.75" customHeight="1" thickBot="1">
      <c r="A1" s="1"/>
      <c r="B1" s="26" t="s">
        <v>24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9" customFormat="1" ht="30" customHeight="1" thickBot="1">
      <c r="A2" s="30" t="s">
        <v>0</v>
      </c>
      <c r="B2" s="31"/>
      <c r="C2" s="15" t="s">
        <v>1</v>
      </c>
      <c r="D2" s="16" t="s">
        <v>5</v>
      </c>
      <c r="E2" s="16" t="s">
        <v>6</v>
      </c>
      <c r="F2" s="16" t="s">
        <v>7</v>
      </c>
      <c r="G2" s="17" t="s">
        <v>8</v>
      </c>
      <c r="H2" s="16" t="s">
        <v>9</v>
      </c>
      <c r="I2" s="17" t="s">
        <v>10</v>
      </c>
      <c r="J2" s="16" t="s">
        <v>11</v>
      </c>
      <c r="K2" s="16" t="s">
        <v>19</v>
      </c>
      <c r="L2" s="17" t="s">
        <v>12</v>
      </c>
      <c r="M2" s="17" t="s">
        <v>13</v>
      </c>
      <c r="N2" s="16" t="s">
        <v>14</v>
      </c>
    </row>
    <row r="3" spans="1:14" s="10" customFormat="1" ht="11.25" customHeight="1">
      <c r="A3" s="11" t="s">
        <v>28</v>
      </c>
      <c r="B3" s="32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2" customHeight="1">
      <c r="A4" s="27" t="s">
        <v>25</v>
      </c>
      <c r="B4" s="27"/>
      <c r="C4" s="7" t="s">
        <v>2</v>
      </c>
      <c r="D4" s="8">
        <v>0.3</v>
      </c>
      <c r="E4" s="3">
        <v>10</v>
      </c>
      <c r="F4" s="23">
        <v>52.03</v>
      </c>
      <c r="G4" s="36">
        <v>26</v>
      </c>
      <c r="H4" s="37">
        <v>31</v>
      </c>
      <c r="I4" s="3">
        <v>30</v>
      </c>
      <c r="J4" s="4">
        <f>H4/I4</f>
        <v>1.0333333333333334</v>
      </c>
      <c r="K4" s="22">
        <v>60</v>
      </c>
      <c r="L4" s="3">
        <f>IF(J4*K4-G4&lt;0,0,J4*K4-G4)</f>
        <v>36.00000000000001</v>
      </c>
      <c r="M4" s="18">
        <f>CEILING(L4/E4,1)</f>
        <v>4</v>
      </c>
      <c r="N4" s="6">
        <f>M4*F4*E4</f>
        <v>2081.2</v>
      </c>
    </row>
    <row r="5" spans="1:14" ht="12" customHeight="1">
      <c r="A5" s="27" t="s">
        <v>26</v>
      </c>
      <c r="B5" s="27"/>
      <c r="C5" s="7" t="s">
        <v>2</v>
      </c>
      <c r="D5" s="8">
        <v>0.3</v>
      </c>
      <c r="E5" s="3">
        <v>10</v>
      </c>
      <c r="F5" s="23"/>
      <c r="G5" s="24"/>
      <c r="H5" s="25"/>
      <c r="I5" s="3">
        <f>I4</f>
        <v>30</v>
      </c>
      <c r="J5" s="4">
        <f>H5/I5</f>
        <v>0</v>
      </c>
      <c r="K5" s="5">
        <f>K4</f>
        <v>60</v>
      </c>
      <c r="L5" s="3">
        <f>IF(J5*K5-G5&lt;0,0,J5*K5-G5)</f>
        <v>0</v>
      </c>
      <c r="M5" s="18">
        <f>CEILING(L5/E5,1)</f>
        <v>0</v>
      </c>
      <c r="N5" s="6">
        <f>M5*F5*E5</f>
        <v>0</v>
      </c>
    </row>
    <row r="6" spans="1:14" ht="12" customHeight="1">
      <c r="A6" s="27" t="s">
        <v>27</v>
      </c>
      <c r="B6" s="27"/>
      <c r="C6" s="7" t="s">
        <v>2</v>
      </c>
      <c r="D6" s="8">
        <v>0.3</v>
      </c>
      <c r="E6" s="3">
        <v>10</v>
      </c>
      <c r="F6" s="23"/>
      <c r="G6" s="24"/>
      <c r="H6" s="25"/>
      <c r="I6" s="3">
        <f>I5</f>
        <v>30</v>
      </c>
      <c r="J6" s="4">
        <f>H6/I6</f>
        <v>0</v>
      </c>
      <c r="K6" s="5">
        <f>K5</f>
        <v>60</v>
      </c>
      <c r="L6" s="3">
        <f>IF(J6*K6-G6&lt;0,0,J6*K6-G6)</f>
        <v>0</v>
      </c>
      <c r="M6" s="18">
        <f>CEILING(L6/E6,1)</f>
        <v>0</v>
      </c>
      <c r="N6" s="6">
        <f>M6*F6*E6</f>
        <v>0</v>
      </c>
    </row>
    <row r="7" spans="1:14" ht="12" customHeight="1">
      <c r="A7" s="12" t="s">
        <v>3</v>
      </c>
      <c r="B7" s="34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2" customHeight="1">
      <c r="A8" s="27"/>
      <c r="B8" s="27"/>
      <c r="C8" s="7"/>
      <c r="D8" s="8"/>
      <c r="E8" s="3">
        <v>15</v>
      </c>
      <c r="F8" s="23"/>
      <c r="G8" s="24"/>
      <c r="H8" s="25"/>
      <c r="I8" s="3">
        <f>I6</f>
        <v>30</v>
      </c>
      <c r="J8" s="4">
        <f aca="true" t="shared" si="0" ref="J8:J13">H8/I8</f>
        <v>0</v>
      </c>
      <c r="K8" s="5">
        <f>K6</f>
        <v>60</v>
      </c>
      <c r="L8" s="3">
        <f aca="true" t="shared" si="1" ref="L8:L13">IF(J8*K8-G8&lt;0,0,J8*K8-G8)</f>
        <v>0</v>
      </c>
      <c r="M8" s="18">
        <f aca="true" t="shared" si="2" ref="M8:M13">CEILING(L8/E8,1)</f>
        <v>0</v>
      </c>
      <c r="N8" s="6">
        <f aca="true" t="shared" si="3" ref="N8:N13">M8*F8*E8</f>
        <v>0</v>
      </c>
    </row>
    <row r="9" spans="1:14" ht="12" customHeight="1">
      <c r="A9" s="27"/>
      <c r="B9" s="27"/>
      <c r="C9" s="7"/>
      <c r="D9" s="8"/>
      <c r="E9" s="3">
        <v>15</v>
      </c>
      <c r="F9" s="23"/>
      <c r="G9" s="24"/>
      <c r="H9" s="25"/>
      <c r="I9" s="3">
        <f>I8</f>
        <v>30</v>
      </c>
      <c r="J9" s="4">
        <f t="shared" si="0"/>
        <v>0</v>
      </c>
      <c r="K9" s="5">
        <f>K8</f>
        <v>60</v>
      </c>
      <c r="L9" s="3">
        <f t="shared" si="1"/>
        <v>0</v>
      </c>
      <c r="M9" s="18">
        <f t="shared" si="2"/>
        <v>0</v>
      </c>
      <c r="N9" s="6">
        <f t="shared" si="3"/>
        <v>0</v>
      </c>
    </row>
    <row r="10" spans="1:14" ht="12" customHeight="1">
      <c r="A10" s="27"/>
      <c r="B10" s="27"/>
      <c r="C10" s="7"/>
      <c r="D10" s="8"/>
      <c r="E10" s="3">
        <v>15</v>
      </c>
      <c r="F10" s="23"/>
      <c r="G10" s="24"/>
      <c r="H10" s="25"/>
      <c r="I10" s="3">
        <f>I9</f>
        <v>30</v>
      </c>
      <c r="J10" s="4">
        <f t="shared" si="0"/>
        <v>0</v>
      </c>
      <c r="K10" s="5">
        <f>K9</f>
        <v>60</v>
      </c>
      <c r="L10" s="3">
        <f t="shared" si="1"/>
        <v>0</v>
      </c>
      <c r="M10" s="18">
        <f t="shared" si="2"/>
        <v>0</v>
      </c>
      <c r="N10" s="6">
        <f t="shared" si="3"/>
        <v>0</v>
      </c>
    </row>
    <row r="11" spans="1:14" ht="12" customHeight="1">
      <c r="A11" s="27"/>
      <c r="B11" s="27"/>
      <c r="C11" s="7"/>
      <c r="D11" s="8"/>
      <c r="E11" s="3">
        <v>15</v>
      </c>
      <c r="F11" s="23"/>
      <c r="G11" s="24"/>
      <c r="H11" s="25"/>
      <c r="I11" s="3">
        <f>I10</f>
        <v>30</v>
      </c>
      <c r="J11" s="4">
        <f t="shared" si="0"/>
        <v>0</v>
      </c>
      <c r="K11" s="5">
        <f>K10</f>
        <v>60</v>
      </c>
      <c r="L11" s="3">
        <f t="shared" si="1"/>
        <v>0</v>
      </c>
      <c r="M11" s="18">
        <f t="shared" si="2"/>
        <v>0</v>
      </c>
      <c r="N11" s="6">
        <f t="shared" si="3"/>
        <v>0</v>
      </c>
    </row>
    <row r="12" spans="1:14" ht="12" customHeight="1">
      <c r="A12" s="27"/>
      <c r="B12" s="27"/>
      <c r="C12" s="7"/>
      <c r="D12" s="8"/>
      <c r="E12" s="3">
        <v>15</v>
      </c>
      <c r="F12" s="23"/>
      <c r="G12" s="24"/>
      <c r="H12" s="25"/>
      <c r="I12" s="3">
        <f>I11</f>
        <v>30</v>
      </c>
      <c r="J12" s="4">
        <f t="shared" si="0"/>
        <v>0</v>
      </c>
      <c r="K12" s="5">
        <f>K11</f>
        <v>60</v>
      </c>
      <c r="L12" s="3">
        <f t="shared" si="1"/>
        <v>0</v>
      </c>
      <c r="M12" s="18">
        <f t="shared" si="2"/>
        <v>0</v>
      </c>
      <c r="N12" s="6">
        <f t="shared" si="3"/>
        <v>0</v>
      </c>
    </row>
    <row r="13" spans="1:14" ht="12" customHeight="1">
      <c r="A13" s="27"/>
      <c r="B13" s="27"/>
      <c r="C13" s="7"/>
      <c r="D13" s="8"/>
      <c r="E13" s="3">
        <v>15</v>
      </c>
      <c r="F13" s="23"/>
      <c r="G13" s="24"/>
      <c r="H13" s="25"/>
      <c r="I13" s="3">
        <f>I12</f>
        <v>30</v>
      </c>
      <c r="J13" s="4">
        <f t="shared" si="0"/>
        <v>0</v>
      </c>
      <c r="K13" s="5">
        <f>K12</f>
        <v>60</v>
      </c>
      <c r="L13" s="3">
        <f t="shared" si="1"/>
        <v>0</v>
      </c>
      <c r="M13" s="18">
        <f t="shared" si="2"/>
        <v>0</v>
      </c>
      <c r="N13" s="6">
        <f t="shared" si="3"/>
        <v>0</v>
      </c>
    </row>
    <row r="14" spans="1:14" ht="12" customHeight="1">
      <c r="A14" s="12" t="s">
        <v>4</v>
      </c>
      <c r="B14" s="34" t="s">
        <v>21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12" customHeight="1">
      <c r="A15" s="12" t="s">
        <v>4</v>
      </c>
      <c r="B15" s="34" t="s">
        <v>22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ht="12" customHeight="1">
      <c r="A16" s="27"/>
      <c r="B16" s="27"/>
      <c r="C16" s="7"/>
      <c r="D16" s="8"/>
      <c r="E16" s="3">
        <v>20</v>
      </c>
      <c r="F16" s="23"/>
      <c r="G16" s="24"/>
      <c r="H16" s="25"/>
      <c r="I16" s="3">
        <f>I13</f>
        <v>30</v>
      </c>
      <c r="J16" s="4">
        <f aca="true" t="shared" si="4" ref="J16:J27">H16/I16</f>
        <v>0</v>
      </c>
      <c r="K16" s="5">
        <f>K13</f>
        <v>60</v>
      </c>
      <c r="L16" s="3">
        <f aca="true" t="shared" si="5" ref="L16:L23">IF(J16*K16-G16&lt;0,0,J16*K16-G16)</f>
        <v>0</v>
      </c>
      <c r="M16" s="18">
        <f aca="true" t="shared" si="6" ref="M16:M27">CEILING(L16/E16,1)</f>
        <v>0</v>
      </c>
      <c r="N16" s="6">
        <f aca="true" t="shared" si="7" ref="N16:N27">M16*F16*E16</f>
        <v>0</v>
      </c>
    </row>
    <row r="17" spans="1:14" ht="12" customHeight="1">
      <c r="A17" s="27"/>
      <c r="B17" s="27"/>
      <c r="C17" s="7"/>
      <c r="D17" s="8"/>
      <c r="E17" s="3">
        <v>20</v>
      </c>
      <c r="F17" s="23"/>
      <c r="G17" s="24"/>
      <c r="H17" s="25"/>
      <c r="I17" s="3">
        <f>I16</f>
        <v>30</v>
      </c>
      <c r="J17" s="4">
        <f t="shared" si="4"/>
        <v>0</v>
      </c>
      <c r="K17" s="5">
        <f>K16</f>
        <v>60</v>
      </c>
      <c r="L17" s="3">
        <f t="shared" si="5"/>
        <v>0</v>
      </c>
      <c r="M17" s="18">
        <f t="shared" si="6"/>
        <v>0</v>
      </c>
      <c r="N17" s="6">
        <f t="shared" si="7"/>
        <v>0</v>
      </c>
    </row>
    <row r="18" spans="1:14" ht="12" customHeight="1">
      <c r="A18" s="27"/>
      <c r="B18" s="27"/>
      <c r="C18" s="7"/>
      <c r="D18" s="8"/>
      <c r="E18" s="3">
        <v>20</v>
      </c>
      <c r="F18" s="23"/>
      <c r="G18" s="24"/>
      <c r="H18" s="25"/>
      <c r="I18" s="3">
        <f aca="true" t="shared" si="8" ref="I18:I27">I17</f>
        <v>30</v>
      </c>
      <c r="J18" s="4">
        <f t="shared" si="4"/>
        <v>0</v>
      </c>
      <c r="K18" s="5">
        <f aca="true" t="shared" si="9" ref="K18:K27">K17</f>
        <v>60</v>
      </c>
      <c r="L18" s="3">
        <f t="shared" si="5"/>
        <v>0</v>
      </c>
      <c r="M18" s="18">
        <f t="shared" si="6"/>
        <v>0</v>
      </c>
      <c r="N18" s="6">
        <f t="shared" si="7"/>
        <v>0</v>
      </c>
    </row>
    <row r="19" spans="1:14" ht="12" customHeight="1">
      <c r="A19" s="27"/>
      <c r="B19" s="27"/>
      <c r="C19" s="7"/>
      <c r="D19" s="8"/>
      <c r="E19" s="3">
        <v>20</v>
      </c>
      <c r="F19" s="23"/>
      <c r="G19" s="24"/>
      <c r="H19" s="25"/>
      <c r="I19" s="3">
        <f t="shared" si="8"/>
        <v>30</v>
      </c>
      <c r="J19" s="4">
        <f t="shared" si="4"/>
        <v>0</v>
      </c>
      <c r="K19" s="5">
        <f t="shared" si="9"/>
        <v>60</v>
      </c>
      <c r="L19" s="3">
        <f t="shared" si="5"/>
        <v>0</v>
      </c>
      <c r="M19" s="18">
        <f t="shared" si="6"/>
        <v>0</v>
      </c>
      <c r="N19" s="6">
        <f t="shared" si="7"/>
        <v>0</v>
      </c>
    </row>
    <row r="20" spans="1:14" ht="12" customHeight="1">
      <c r="A20" s="12" t="s">
        <v>4</v>
      </c>
      <c r="B20" s="34" t="s">
        <v>23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2" customHeight="1">
      <c r="A21" s="27"/>
      <c r="B21" s="27"/>
      <c r="C21" s="7"/>
      <c r="D21" s="8"/>
      <c r="E21" s="3">
        <v>30</v>
      </c>
      <c r="F21" s="23"/>
      <c r="G21" s="24"/>
      <c r="H21" s="25"/>
      <c r="I21" s="3">
        <f>I19</f>
        <v>30</v>
      </c>
      <c r="J21" s="4">
        <f t="shared" si="4"/>
        <v>0</v>
      </c>
      <c r="K21" s="5">
        <f>K19</f>
        <v>60</v>
      </c>
      <c r="L21" s="3">
        <f t="shared" si="5"/>
        <v>0</v>
      </c>
      <c r="M21" s="18">
        <f t="shared" si="6"/>
        <v>0</v>
      </c>
      <c r="N21" s="6">
        <f t="shared" si="7"/>
        <v>0</v>
      </c>
    </row>
    <row r="22" spans="1:14" ht="12" customHeight="1">
      <c r="A22" s="27"/>
      <c r="B22" s="27"/>
      <c r="C22" s="7"/>
      <c r="D22" s="8"/>
      <c r="E22" s="3">
        <v>30</v>
      </c>
      <c r="F22" s="23"/>
      <c r="G22" s="24"/>
      <c r="H22" s="25"/>
      <c r="I22" s="3">
        <f t="shared" si="8"/>
        <v>30</v>
      </c>
      <c r="J22" s="4">
        <f>H22/I22</f>
        <v>0</v>
      </c>
      <c r="K22" s="5">
        <f t="shared" si="9"/>
        <v>60</v>
      </c>
      <c r="L22" s="3">
        <f>IF(J22*K22-G22&lt;0,0,J22*K22-G22)</f>
        <v>0</v>
      </c>
      <c r="M22" s="18">
        <f t="shared" si="6"/>
        <v>0</v>
      </c>
      <c r="N22" s="6">
        <f t="shared" si="7"/>
        <v>0</v>
      </c>
    </row>
    <row r="23" spans="1:14" ht="12" customHeight="1">
      <c r="A23" s="27"/>
      <c r="B23" s="27"/>
      <c r="C23" s="7"/>
      <c r="D23" s="8"/>
      <c r="E23" s="3">
        <v>30</v>
      </c>
      <c r="F23" s="23"/>
      <c r="G23" s="24"/>
      <c r="H23" s="25"/>
      <c r="I23" s="3">
        <f t="shared" si="8"/>
        <v>30</v>
      </c>
      <c r="J23" s="4">
        <f t="shared" si="4"/>
        <v>0</v>
      </c>
      <c r="K23" s="5">
        <f t="shared" si="9"/>
        <v>60</v>
      </c>
      <c r="L23" s="3">
        <f t="shared" si="5"/>
        <v>0</v>
      </c>
      <c r="M23" s="18">
        <f t="shared" si="6"/>
        <v>0</v>
      </c>
      <c r="N23" s="6">
        <f t="shared" si="7"/>
        <v>0</v>
      </c>
    </row>
    <row r="24" spans="1:14" ht="12" customHeight="1">
      <c r="A24" s="27"/>
      <c r="B24" s="27"/>
      <c r="C24" s="7"/>
      <c r="D24" s="8"/>
      <c r="E24" s="3">
        <v>30</v>
      </c>
      <c r="F24" s="23"/>
      <c r="G24" s="24"/>
      <c r="H24" s="25"/>
      <c r="I24" s="3">
        <f t="shared" si="8"/>
        <v>30</v>
      </c>
      <c r="J24" s="4">
        <f>H24/I24</f>
        <v>0</v>
      </c>
      <c r="K24" s="5">
        <f t="shared" si="9"/>
        <v>60</v>
      </c>
      <c r="L24" s="3">
        <f>IF(J24*K24-G24&lt;0,0,J24*K24-G24)</f>
        <v>0</v>
      </c>
      <c r="M24" s="18">
        <f>CEILING(L24/E24,1)</f>
        <v>0</v>
      </c>
      <c r="N24" s="6">
        <f>M24*F24*E24</f>
        <v>0</v>
      </c>
    </row>
    <row r="25" spans="1:14" ht="12" customHeight="1">
      <c r="A25" s="27"/>
      <c r="B25" s="27"/>
      <c r="C25" s="7"/>
      <c r="D25" s="8"/>
      <c r="E25" s="3">
        <v>30</v>
      </c>
      <c r="F25" s="23"/>
      <c r="G25" s="24"/>
      <c r="H25" s="25"/>
      <c r="I25" s="3">
        <f t="shared" si="8"/>
        <v>30</v>
      </c>
      <c r="J25" s="4">
        <f t="shared" si="4"/>
        <v>0</v>
      </c>
      <c r="K25" s="5">
        <f t="shared" si="9"/>
        <v>60</v>
      </c>
      <c r="L25" s="3">
        <f>IF(J25*K25-G25&lt;0,0,J25*K25-G25)</f>
        <v>0</v>
      </c>
      <c r="M25" s="18">
        <f t="shared" si="6"/>
        <v>0</v>
      </c>
      <c r="N25" s="6">
        <f t="shared" si="7"/>
        <v>0</v>
      </c>
    </row>
    <row r="26" spans="1:14" ht="12" customHeight="1">
      <c r="A26" s="27"/>
      <c r="B26" s="27"/>
      <c r="C26" s="7"/>
      <c r="D26" s="8"/>
      <c r="E26" s="3">
        <v>30</v>
      </c>
      <c r="F26" s="23"/>
      <c r="G26" s="24"/>
      <c r="H26" s="25"/>
      <c r="I26" s="3">
        <f t="shared" si="8"/>
        <v>30</v>
      </c>
      <c r="J26" s="4">
        <f t="shared" si="4"/>
        <v>0</v>
      </c>
      <c r="K26" s="5">
        <f t="shared" si="9"/>
        <v>60</v>
      </c>
      <c r="L26" s="3">
        <f>IF(J26*K26-G26&lt;0,0,J26*K26-G26)</f>
        <v>0</v>
      </c>
      <c r="M26" s="18">
        <f t="shared" si="6"/>
        <v>0</v>
      </c>
      <c r="N26" s="6">
        <f t="shared" si="7"/>
        <v>0</v>
      </c>
    </row>
    <row r="27" spans="1:14" ht="12" customHeight="1" thickBot="1">
      <c r="A27" s="27"/>
      <c r="B27" s="27"/>
      <c r="C27" s="7"/>
      <c r="D27" s="8"/>
      <c r="E27" s="3">
        <v>30</v>
      </c>
      <c r="F27" s="23"/>
      <c r="G27" s="24"/>
      <c r="H27" s="25"/>
      <c r="I27" s="3">
        <f t="shared" si="8"/>
        <v>30</v>
      </c>
      <c r="J27" s="4">
        <f t="shared" si="4"/>
        <v>0</v>
      </c>
      <c r="K27" s="5">
        <f t="shared" si="9"/>
        <v>60</v>
      </c>
      <c r="L27" s="3">
        <f>IF(J27*K27-G27&lt;0,0,J27*K27-G27)</f>
        <v>0</v>
      </c>
      <c r="M27" s="18">
        <f t="shared" si="6"/>
        <v>0</v>
      </c>
      <c r="N27" s="6">
        <f t="shared" si="7"/>
        <v>0</v>
      </c>
    </row>
    <row r="28" spans="1:14" ht="12" customHeight="1" thickBot="1">
      <c r="A28" s="28" t="s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0">
        <f>SUMPRODUCT(M4:M27,E4:E27,D4:D27)</f>
        <v>12</v>
      </c>
      <c r="M28" s="20">
        <f>SUM(M4:M27)</f>
        <v>4</v>
      </c>
      <c r="N28" s="13">
        <f>SUM(N4:N27)</f>
        <v>2081.2</v>
      </c>
    </row>
    <row r="29" spans="12:14" ht="12" thickBot="1">
      <c r="L29" s="21" t="s">
        <v>16</v>
      </c>
      <c r="M29" s="21" t="s">
        <v>17</v>
      </c>
      <c r="N29" s="14" t="s">
        <v>18</v>
      </c>
    </row>
  </sheetData>
  <sheetProtection/>
  <mergeCells count="28">
    <mergeCell ref="A13:B13"/>
    <mergeCell ref="A22:B22"/>
    <mergeCell ref="A16:B16"/>
    <mergeCell ref="B20:N20"/>
    <mergeCell ref="B15:N15"/>
    <mergeCell ref="A23:B23"/>
    <mergeCell ref="A24:B24"/>
    <mergeCell ref="A26:B26"/>
    <mergeCell ref="A27:B27"/>
    <mergeCell ref="A25:B25"/>
    <mergeCell ref="A2:B2"/>
    <mergeCell ref="A8:B8"/>
    <mergeCell ref="A11:B11"/>
    <mergeCell ref="A6:B6"/>
    <mergeCell ref="A5:B5"/>
    <mergeCell ref="A17:B17"/>
    <mergeCell ref="A12:B12"/>
    <mergeCell ref="A18:B18"/>
    <mergeCell ref="A28:K28"/>
    <mergeCell ref="A21:B21"/>
    <mergeCell ref="A19:B19"/>
    <mergeCell ref="B1:N1"/>
    <mergeCell ref="B3:N3"/>
    <mergeCell ref="B7:N7"/>
    <mergeCell ref="B14:N14"/>
    <mergeCell ref="A9:B9"/>
    <mergeCell ref="A10:B10"/>
    <mergeCell ref="A4:B4"/>
  </mergeCells>
  <printOptions/>
  <pageMargins left="0.1968503937007874" right="0.1968503937007874" top="0.17" bottom="0.1968503937007874" header="0.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</cp:lastModifiedBy>
  <cp:lastPrinted>2008-11-13T00:51:45Z</cp:lastPrinted>
  <dcterms:created xsi:type="dcterms:W3CDTF">2008-08-11T14:14:10Z</dcterms:created>
  <dcterms:modified xsi:type="dcterms:W3CDTF">2009-09-08T09:48:47Z</dcterms:modified>
  <cp:category/>
  <cp:version/>
  <cp:contentType/>
  <cp:contentStatus/>
</cp:coreProperties>
</file>