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<sst xmlns="http://schemas.openxmlformats.org/spreadsheetml/2006/main" count="54" uniqueCount="39">
  <si>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</si>
  <si>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</si>
  <si>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</si>
  <si>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</si>
  <si>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</si>
  <si>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</si>
  <si>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</si>
  <si>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супервайзер</t>
  </si>
  <si>
    <t>АКБ</t>
  </si>
  <si>
    <t>оклад</t>
  </si>
  <si>
    <t>бонус</t>
  </si>
  <si>
    <t>продажи</t>
  </si>
  <si>
    <t>шоколадные конфеты</t>
  </si>
  <si>
    <t>ср.цена кор. Баз.</t>
  </si>
  <si>
    <t>Итого</t>
  </si>
  <si>
    <t>Итого затраты</t>
  </si>
  <si>
    <t>Итого продажи</t>
  </si>
  <si>
    <t>бюджет</t>
  </si>
  <si>
    <t>участие в проэкте 30% на лето</t>
  </si>
  <si>
    <t>2)ФОТ на лето (июнь, июль, август) - 30% с каждого поставщика.</t>
  </si>
  <si>
    <t>наим. (категории по план. Согл.)</t>
  </si>
  <si>
    <t>3)ФОТ с сентября составляет: оклад+бонус 30% каждый дистрибьютор при выполнении планов продаж и планов по открытию т/т. 5% от объёма продаж - дистрибьютор(мотивация после испытательного срока).</t>
  </si>
  <si>
    <t>Задачи супервайзера: общий контроль развития территории… бонусная часть выплачивается при выполнении показателей т/п.</t>
  </si>
  <si>
    <t>суфле, зефир вес минимум 2 короба</t>
  </si>
  <si>
    <t>2)минимальная ежемесячная поставка (объем 2 месячных заказов):</t>
  </si>
  <si>
    <t>ирис 2 пакет 3 кг</t>
  </si>
  <si>
    <t>Продажи</t>
  </si>
  <si>
    <t>%</t>
  </si>
  <si>
    <t>Наценка дистрибьютора 20%.</t>
  </si>
  <si>
    <t>Дистрибьютор доплачивает за команду 20% от наценки ВО по нашему продукту.</t>
  </si>
  <si>
    <t>т/п 1 город+область</t>
  </si>
  <si>
    <t>т/п 2 город+область</t>
  </si>
  <si>
    <t>т/п 4 город+область</t>
  </si>
  <si>
    <t xml:space="preserve">Задачи т/п1, т/п2, т/п3, т/п4: </t>
  </si>
  <si>
    <t>1)открытие т/т согласно плана АКБ на месяц</t>
  </si>
  <si>
    <t>План развития территории ________ и область на период июнь-декабрь 2010 г.</t>
  </si>
  <si>
    <t>1)Фокусная команда на базе дистрибьютора ______________., совместно с прозводителями: _______________________</t>
  </si>
  <si>
    <t>халва вес: стоимость 2 кор</t>
  </si>
  <si>
    <t>т/п 3 райцентр Энск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</si>
</sst>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11" borderId="10" xfId="0" applyFill="1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11" borderId="17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11" borderId="12" xfId="0" applyFill="1" applyBorder="1" applyAlignment="1">
      <alignment/>
    </xf>
    <xf numFmtId="9" fontId="17" fillId="0" borderId="11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11" borderId="21" xfId="0" applyFill="1" applyBorder="1" applyAlignment="1">
      <alignment/>
    </xf>
    <xf numFmtId="0" fontId="0" fillId="11" borderId="13" xfId="0" applyFill="1" applyBorder="1" applyAlignment="1">
      <alignment/>
    </xf>
    <xf numFmtId="164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11" borderId="17" xfId="0" applyNumberFormat="1" applyFill="1" applyBorder="1" applyAlignment="1">
      <alignment/>
    </xf>
    <xf numFmtId="2" fontId="0" fillId="11" borderId="21" xfId="0" applyNumberFormat="1" applyFill="1" applyBorder="1" applyAlignment="1">
      <alignment/>
    </xf>
    <xf numFmtId="2" fontId="0" fillId="11" borderId="10" xfId="0" applyNumberFormat="1" applyFill="1" applyBorder="1" applyAlignment="1">
      <alignment/>
    </xf>
    <xf numFmtId="2" fontId="0" fillId="11" borderId="13" xfId="0" applyNumberFormat="1" applyFill="1" applyBorder="1" applyAlignment="1">
      <alignment/>
    </xf>
    <xf numFmtId="2" fontId="0" fillId="11" borderId="12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3">
      <selection activeCell="A20" sqref="A20:A23"/>
    </sheetView>
  </sheetViews>
  <sheetFormatPr defaultColWidth="9.140625" defaultRowHeight="15"/>
  <cols>
    <col min="7" max="7" width="13.421875" style="0" customWidth="1"/>
  </cols>
  <sheetData>
    <row r="1" spans="1:15" ht="18.7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4.75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5.5" customHeight="1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>
      <c r="A6" s="4"/>
      <c r="B6" s="4"/>
      <c r="C6" s="4"/>
      <c r="D6" s="4"/>
      <c r="E6" s="24">
        <v>0.3</v>
      </c>
      <c r="F6" s="24">
        <v>0.3</v>
      </c>
      <c r="G6" s="24">
        <v>0.3</v>
      </c>
      <c r="H6" s="4"/>
      <c r="I6" s="4"/>
      <c r="J6" s="4"/>
      <c r="K6" s="4"/>
      <c r="L6" s="4"/>
      <c r="M6" s="4"/>
      <c r="N6" s="4"/>
      <c r="O6" s="4"/>
    </row>
    <row r="7" spans="1:11" ht="60" customHeight="1">
      <c r="A7" s="1"/>
      <c r="B7" s="1"/>
      <c r="C7" s="5" t="s">
        <v>17</v>
      </c>
      <c r="D7" s="19" t="s">
        <v>18</v>
      </c>
      <c r="E7" s="25" t="s">
        <v>0</v>
      </c>
      <c r="F7" s="26" t="s">
        <v>1</v>
      </c>
      <c r="G7" s="27" t="s">
        <v>2</v>
      </c>
      <c r="H7" s="22" t="s">
        <v>3</v>
      </c>
      <c r="I7" s="5" t="s">
        <v>4</v>
      </c>
      <c r="J7" s="5" t="s">
        <v>5</v>
      </c>
      <c r="K7" s="5" t="s">
        <v>6</v>
      </c>
    </row>
    <row r="8" spans="1:11" ht="14.25" customHeight="1">
      <c r="A8" s="63" t="s">
        <v>30</v>
      </c>
      <c r="B8" s="1" t="s">
        <v>8</v>
      </c>
      <c r="C8" s="1"/>
      <c r="D8" s="20"/>
      <c r="E8" s="28">
        <v>15</v>
      </c>
      <c r="F8" s="1">
        <v>25</v>
      </c>
      <c r="G8" s="8">
        <v>40</v>
      </c>
      <c r="H8" s="6">
        <v>50</v>
      </c>
      <c r="I8" s="1">
        <v>60</v>
      </c>
      <c r="J8" s="1">
        <v>65</v>
      </c>
      <c r="K8" s="1">
        <v>70</v>
      </c>
    </row>
    <row r="9" spans="1:11" ht="15">
      <c r="A9" s="64"/>
      <c r="B9" s="1" t="s">
        <v>11</v>
      </c>
      <c r="C9" s="1"/>
      <c r="D9" s="20"/>
      <c r="E9" s="28">
        <f>H40*E8</f>
        <v>48900</v>
      </c>
      <c r="F9" s="1">
        <f>H40*F8</f>
        <v>81500</v>
      </c>
      <c r="G9" s="8">
        <f>H40*G8</f>
        <v>130400</v>
      </c>
      <c r="H9" s="6">
        <f>H40*H8</f>
        <v>163000</v>
      </c>
      <c r="I9" s="1">
        <f>H40*I8</f>
        <v>195600</v>
      </c>
      <c r="J9" s="1">
        <f>H40*J8</f>
        <v>211900</v>
      </c>
      <c r="K9" s="1">
        <f>H40*K8</f>
        <v>228200</v>
      </c>
    </row>
    <row r="10" spans="1:11" ht="15">
      <c r="A10" s="64"/>
      <c r="B10" s="1" t="s">
        <v>9</v>
      </c>
      <c r="C10" s="1">
        <v>15000</v>
      </c>
      <c r="D10" s="20">
        <f>C10/3</f>
        <v>5000</v>
      </c>
      <c r="E10" s="28">
        <v>5000</v>
      </c>
      <c r="F10" s="1">
        <v>5000</v>
      </c>
      <c r="G10" s="8">
        <v>5000</v>
      </c>
      <c r="H10" s="6">
        <v>5000</v>
      </c>
      <c r="I10" s="1">
        <v>5000</v>
      </c>
      <c r="J10" s="1">
        <v>5000</v>
      </c>
      <c r="K10" s="1">
        <v>5000</v>
      </c>
    </row>
    <row r="11" spans="1:11" ht="15">
      <c r="A11" s="65"/>
      <c r="B11" s="1" t="s">
        <v>10</v>
      </c>
      <c r="C11" s="1">
        <v>15000</v>
      </c>
      <c r="D11" s="20">
        <f>C11/3</f>
        <v>5000</v>
      </c>
      <c r="E11" s="28">
        <v>5000</v>
      </c>
      <c r="F11" s="1">
        <v>5000</v>
      </c>
      <c r="G11" s="8">
        <v>5000</v>
      </c>
      <c r="H11" s="6">
        <v>5000</v>
      </c>
      <c r="I11" s="1">
        <v>5000</v>
      </c>
      <c r="J11" s="1">
        <v>5000</v>
      </c>
      <c r="K11" s="1">
        <v>5000</v>
      </c>
    </row>
    <row r="12" spans="1:11" ht="15" customHeight="1">
      <c r="A12" s="63" t="s">
        <v>31</v>
      </c>
      <c r="B12" s="1" t="s">
        <v>8</v>
      </c>
      <c r="C12" s="1"/>
      <c r="D12" s="20"/>
      <c r="E12" s="28">
        <v>15</v>
      </c>
      <c r="F12" s="1">
        <v>25</v>
      </c>
      <c r="G12" s="8">
        <v>40</v>
      </c>
      <c r="H12" s="6">
        <v>50</v>
      </c>
      <c r="I12" s="1">
        <v>60</v>
      </c>
      <c r="J12" s="1">
        <v>65</v>
      </c>
      <c r="K12" s="1">
        <v>70</v>
      </c>
    </row>
    <row r="13" spans="1:11" ht="15">
      <c r="A13" s="64"/>
      <c r="B13" s="1" t="s">
        <v>11</v>
      </c>
      <c r="C13" s="1"/>
      <c r="D13" s="20"/>
      <c r="E13" s="28">
        <f aca="true" t="shared" si="0" ref="E13:K13">E9</f>
        <v>48900</v>
      </c>
      <c r="F13" s="1">
        <f t="shared" si="0"/>
        <v>81500</v>
      </c>
      <c r="G13" s="8">
        <f t="shared" si="0"/>
        <v>130400</v>
      </c>
      <c r="H13" s="6">
        <f t="shared" si="0"/>
        <v>163000</v>
      </c>
      <c r="I13" s="1">
        <f t="shared" si="0"/>
        <v>195600</v>
      </c>
      <c r="J13" s="1">
        <f t="shared" si="0"/>
        <v>211900</v>
      </c>
      <c r="K13" s="1">
        <f t="shared" si="0"/>
        <v>228200</v>
      </c>
    </row>
    <row r="14" spans="1:11" ht="15">
      <c r="A14" s="64"/>
      <c r="B14" s="1" t="s">
        <v>9</v>
      </c>
      <c r="C14" s="1">
        <v>15000</v>
      </c>
      <c r="D14" s="20">
        <f>C14/3</f>
        <v>5000</v>
      </c>
      <c r="E14" s="28">
        <v>5000</v>
      </c>
      <c r="F14" s="1">
        <v>5000</v>
      </c>
      <c r="G14" s="8">
        <v>5000</v>
      </c>
      <c r="H14" s="6">
        <v>5000</v>
      </c>
      <c r="I14" s="1">
        <v>5000</v>
      </c>
      <c r="J14" s="1">
        <v>5000</v>
      </c>
      <c r="K14" s="1">
        <v>5000</v>
      </c>
    </row>
    <row r="15" spans="1:11" ht="15">
      <c r="A15" s="65"/>
      <c r="B15" s="1" t="s">
        <v>10</v>
      </c>
      <c r="C15" s="1">
        <v>15000</v>
      </c>
      <c r="D15" s="20">
        <f>C15/3</f>
        <v>5000</v>
      </c>
      <c r="E15" s="28">
        <v>5000</v>
      </c>
      <c r="F15" s="1">
        <v>5000</v>
      </c>
      <c r="G15" s="8">
        <v>5000</v>
      </c>
      <c r="H15" s="6">
        <v>5000</v>
      </c>
      <c r="I15" s="1">
        <v>5000</v>
      </c>
      <c r="J15" s="1">
        <v>5000</v>
      </c>
      <c r="K15" s="1">
        <v>5000</v>
      </c>
    </row>
    <row r="16" spans="1:11" ht="15" customHeight="1">
      <c r="A16" s="63" t="s">
        <v>38</v>
      </c>
      <c r="B16" s="17" t="s">
        <v>8</v>
      </c>
      <c r="C16" s="17"/>
      <c r="D16" s="21"/>
      <c r="E16" s="29"/>
      <c r="F16" s="17"/>
      <c r="G16" s="30">
        <v>15</v>
      </c>
      <c r="H16" s="23">
        <v>30</v>
      </c>
      <c r="I16" s="17">
        <v>40</v>
      </c>
      <c r="J16" s="17">
        <v>60</v>
      </c>
      <c r="K16" s="17">
        <v>65</v>
      </c>
    </row>
    <row r="17" spans="1:11" ht="15">
      <c r="A17" s="64"/>
      <c r="B17" s="17" t="s">
        <v>11</v>
      </c>
      <c r="C17" s="17"/>
      <c r="D17" s="21"/>
      <c r="E17" s="29"/>
      <c r="F17" s="17"/>
      <c r="G17" s="30">
        <f>H40*G16</f>
        <v>48900</v>
      </c>
      <c r="H17" s="30">
        <f>H40*H16</f>
        <v>97800</v>
      </c>
      <c r="I17" s="30">
        <f>H40*I16</f>
        <v>130400</v>
      </c>
      <c r="J17" s="30">
        <f>H40*J16</f>
        <v>195600</v>
      </c>
      <c r="K17" s="30">
        <f>H40*K16</f>
        <v>211900</v>
      </c>
    </row>
    <row r="18" spans="1:11" ht="15">
      <c r="A18" s="64"/>
      <c r="B18" s="17" t="s">
        <v>9</v>
      </c>
      <c r="C18" s="17">
        <v>15000</v>
      </c>
      <c r="D18" s="40">
        <f>C18/3</f>
        <v>5000</v>
      </c>
      <c r="E18" s="41"/>
      <c r="F18" s="42"/>
      <c r="G18" s="43">
        <f>D18</f>
        <v>5000</v>
      </c>
      <c r="H18" s="44">
        <f aca="true" t="shared" si="1" ref="H18:K19">G18</f>
        <v>5000</v>
      </c>
      <c r="I18" s="42">
        <f t="shared" si="1"/>
        <v>5000</v>
      </c>
      <c r="J18" s="42">
        <f t="shared" si="1"/>
        <v>5000</v>
      </c>
      <c r="K18" s="42">
        <f t="shared" si="1"/>
        <v>5000</v>
      </c>
    </row>
    <row r="19" spans="1:11" ht="15">
      <c r="A19" s="65"/>
      <c r="B19" s="17" t="s">
        <v>10</v>
      </c>
      <c r="C19" s="17">
        <v>15000</v>
      </c>
      <c r="D19" s="40">
        <f>C19/3</f>
        <v>5000</v>
      </c>
      <c r="E19" s="41"/>
      <c r="F19" s="42"/>
      <c r="G19" s="43">
        <f>D19</f>
        <v>5000</v>
      </c>
      <c r="H19" s="44">
        <f t="shared" si="1"/>
        <v>5000</v>
      </c>
      <c r="I19" s="42">
        <f t="shared" si="1"/>
        <v>5000</v>
      </c>
      <c r="J19" s="42">
        <f t="shared" si="1"/>
        <v>5000</v>
      </c>
      <c r="K19" s="42">
        <f t="shared" si="1"/>
        <v>5000</v>
      </c>
    </row>
    <row r="20" spans="1:12" ht="15" customHeight="1">
      <c r="A20" s="63" t="s">
        <v>32</v>
      </c>
      <c r="B20" s="1" t="s">
        <v>8</v>
      </c>
      <c r="C20" s="1"/>
      <c r="D20" s="20"/>
      <c r="E20" s="28"/>
      <c r="F20" s="1">
        <v>15</v>
      </c>
      <c r="G20" s="8">
        <v>25</v>
      </c>
      <c r="H20" s="6">
        <v>40</v>
      </c>
      <c r="I20" s="1">
        <v>50</v>
      </c>
      <c r="J20" s="1">
        <v>60</v>
      </c>
      <c r="K20" s="1">
        <v>70</v>
      </c>
      <c r="L20" s="11"/>
    </row>
    <row r="21" spans="1:11" ht="15">
      <c r="A21" s="64"/>
      <c r="B21" s="1" t="s">
        <v>11</v>
      </c>
      <c r="C21" s="1"/>
      <c r="D21" s="20"/>
      <c r="E21" s="28"/>
      <c r="F21" s="8">
        <f>H40*F20</f>
        <v>48900</v>
      </c>
      <c r="G21" s="8">
        <f>H40*G20</f>
        <v>81500</v>
      </c>
      <c r="H21" s="6">
        <f>H40*H20</f>
        <v>130400</v>
      </c>
      <c r="I21" s="1">
        <f>I20*H40</f>
        <v>163000</v>
      </c>
      <c r="J21" s="1">
        <f>J20*H40</f>
        <v>195600</v>
      </c>
      <c r="K21" s="1">
        <f>K20*H40</f>
        <v>228200</v>
      </c>
    </row>
    <row r="22" spans="1:11" ht="15">
      <c r="A22" s="64"/>
      <c r="B22" s="1" t="s">
        <v>9</v>
      </c>
      <c r="C22" s="1">
        <v>15000</v>
      </c>
      <c r="D22" s="20">
        <f>C22/3</f>
        <v>5000</v>
      </c>
      <c r="E22" s="28"/>
      <c r="F22" s="1">
        <v>5000</v>
      </c>
      <c r="G22" s="8">
        <v>5000</v>
      </c>
      <c r="H22" s="6">
        <v>5000</v>
      </c>
      <c r="I22" s="1">
        <v>5000</v>
      </c>
      <c r="J22" s="1">
        <v>5000</v>
      </c>
      <c r="K22" s="1">
        <v>5000</v>
      </c>
    </row>
    <row r="23" spans="1:11" ht="15">
      <c r="A23" s="65"/>
      <c r="B23" s="1" t="s">
        <v>10</v>
      </c>
      <c r="C23" s="1">
        <v>15000</v>
      </c>
      <c r="D23" s="20">
        <f>C23/3</f>
        <v>5000</v>
      </c>
      <c r="E23" s="28"/>
      <c r="F23" s="1">
        <v>5000</v>
      </c>
      <c r="G23" s="8">
        <v>5000</v>
      </c>
      <c r="H23" s="6">
        <v>5000</v>
      </c>
      <c r="I23" s="1">
        <v>5000</v>
      </c>
      <c r="J23" s="1">
        <v>5000</v>
      </c>
      <c r="K23" s="1">
        <v>5000</v>
      </c>
    </row>
    <row r="24" spans="1:11" ht="30" customHeight="1">
      <c r="A24" s="66" t="s">
        <v>7</v>
      </c>
      <c r="B24" s="17" t="s">
        <v>8</v>
      </c>
      <c r="C24" s="17"/>
      <c r="D24" s="21"/>
      <c r="E24" s="29">
        <f>E8+E12+E16+E20</f>
        <v>30</v>
      </c>
      <c r="F24" s="17">
        <f aca="true" t="shared" si="2" ref="F24:K25">F8+F12+F16+F20</f>
        <v>65</v>
      </c>
      <c r="G24" s="30">
        <f t="shared" si="2"/>
        <v>120</v>
      </c>
      <c r="H24" s="23">
        <f t="shared" si="2"/>
        <v>170</v>
      </c>
      <c r="I24" s="17">
        <f t="shared" si="2"/>
        <v>210</v>
      </c>
      <c r="J24" s="17">
        <f t="shared" si="2"/>
        <v>250</v>
      </c>
      <c r="K24" s="17">
        <f t="shared" si="2"/>
        <v>275</v>
      </c>
    </row>
    <row r="25" spans="1:11" ht="15">
      <c r="A25" s="66"/>
      <c r="B25" s="17" t="s">
        <v>26</v>
      </c>
      <c r="C25" s="17"/>
      <c r="D25" s="21"/>
      <c r="E25" s="29">
        <f>E9+E13+E17+E21</f>
        <v>97800</v>
      </c>
      <c r="F25" s="17">
        <f t="shared" si="2"/>
        <v>211900</v>
      </c>
      <c r="G25" s="30">
        <f t="shared" si="2"/>
        <v>391200</v>
      </c>
      <c r="H25" s="23">
        <f t="shared" si="2"/>
        <v>554200</v>
      </c>
      <c r="I25" s="17">
        <f t="shared" si="2"/>
        <v>684600</v>
      </c>
      <c r="J25" s="17">
        <f t="shared" si="2"/>
        <v>815000</v>
      </c>
      <c r="K25" s="17">
        <f t="shared" si="2"/>
        <v>896500</v>
      </c>
    </row>
    <row r="26" spans="1:11" ht="15">
      <c r="A26" s="66"/>
      <c r="B26" s="1" t="s">
        <v>9</v>
      </c>
      <c r="C26" s="1">
        <v>15000</v>
      </c>
      <c r="D26" s="32">
        <f>C26/3</f>
        <v>5000</v>
      </c>
      <c r="E26" s="33">
        <f>D26</f>
        <v>5000</v>
      </c>
      <c r="F26" s="34">
        <f aca="true" t="shared" si="3" ref="F26:K26">E26</f>
        <v>5000</v>
      </c>
      <c r="G26" s="35">
        <f t="shared" si="3"/>
        <v>5000</v>
      </c>
      <c r="H26" s="36">
        <f t="shared" si="3"/>
        <v>5000</v>
      </c>
      <c r="I26" s="34">
        <f t="shared" si="3"/>
        <v>5000</v>
      </c>
      <c r="J26" s="34">
        <f t="shared" si="3"/>
        <v>5000</v>
      </c>
      <c r="K26" s="34">
        <f t="shared" si="3"/>
        <v>5000</v>
      </c>
    </row>
    <row r="27" spans="1:11" ht="15.75" thickBot="1">
      <c r="A27" s="66"/>
      <c r="B27" s="1" t="s">
        <v>10</v>
      </c>
      <c r="C27" s="15">
        <v>15000</v>
      </c>
      <c r="D27" s="32">
        <f>C27/3</f>
        <v>5000</v>
      </c>
      <c r="E27" s="37">
        <f>D27</f>
        <v>5000</v>
      </c>
      <c r="F27" s="38">
        <f aca="true" t="shared" si="4" ref="F27:K27">E27</f>
        <v>5000</v>
      </c>
      <c r="G27" s="39">
        <f t="shared" si="4"/>
        <v>5000</v>
      </c>
      <c r="H27" s="36">
        <f t="shared" si="4"/>
        <v>5000</v>
      </c>
      <c r="I27" s="34">
        <f t="shared" si="4"/>
        <v>5000</v>
      </c>
      <c r="J27" s="34">
        <f t="shared" si="4"/>
        <v>5000</v>
      </c>
      <c r="K27" s="34">
        <f t="shared" si="4"/>
        <v>5000</v>
      </c>
    </row>
    <row r="28" spans="1:11" ht="15">
      <c r="A28" s="12"/>
      <c r="B28" s="14"/>
      <c r="C28" s="16">
        <f>SUM(C8:C27)</f>
        <v>150000</v>
      </c>
      <c r="D28" s="11">
        <f>SUM(D8:D27)</f>
        <v>50000</v>
      </c>
      <c r="E28" s="45">
        <f>E10+E11+E14+E15+E26+E27</f>
        <v>30000</v>
      </c>
      <c r="F28" s="46">
        <f>F10+F11+F14+F15+F22+F23+F26+F27</f>
        <v>40000</v>
      </c>
      <c r="G28" s="45">
        <f>G10+G11+G14+G15+G18+G19+G22+G23+G26+G27</f>
        <v>50000</v>
      </c>
      <c r="H28" s="11"/>
      <c r="I28" s="11"/>
      <c r="J28" s="11"/>
      <c r="K28" s="11"/>
    </row>
    <row r="29" spans="1:11" ht="15">
      <c r="A29" s="12"/>
      <c r="B29" s="14"/>
      <c r="C29" s="11"/>
      <c r="D29" s="11"/>
      <c r="E29" s="11"/>
      <c r="F29" s="13"/>
      <c r="G29" s="11"/>
      <c r="H29" s="11" t="s">
        <v>29</v>
      </c>
      <c r="I29" s="11"/>
      <c r="J29" s="11"/>
      <c r="K29" s="11"/>
    </row>
    <row r="30" spans="1:12" ht="30">
      <c r="A30" s="12"/>
      <c r="B30" s="11"/>
      <c r="C30" s="11"/>
      <c r="D30" s="3" t="s">
        <v>15</v>
      </c>
      <c r="E30" s="1">
        <f>E10+E11+E14+E15+E26+E27</f>
        <v>30000</v>
      </c>
      <c r="F30" s="34">
        <f>F10+F11+F14+F15+F22+F23+F26+F27</f>
        <v>40000</v>
      </c>
      <c r="G30" s="1">
        <f>G10+G11+G14+G15+G18+G19+G22+G23+G26+G27</f>
        <v>50000</v>
      </c>
      <c r="H30" s="17">
        <f>(H10+H11+H14+H15+H18+H19+H22+H23+H26+H27)-(H25-(H25/1.2))*20%</f>
        <v>31526.666666666675</v>
      </c>
      <c r="I30" s="17">
        <f>(I10+I11+I14+I15+I18+I19+I22+I23+I26+I27)-(I25-(I25/1.2))*20%</f>
        <v>27180</v>
      </c>
      <c r="J30" s="17">
        <f>(J10+J11+J14+J15+J18+J19+J22+J23+J26+J27)-(J25-(J25/1.2))*20%</f>
        <v>22833.333333333347</v>
      </c>
      <c r="K30" s="17">
        <f>(K10+K11+K14+K15+K18+K19+K22+K23+K26+K27)-(K25-(K25/1.2))*20%</f>
        <v>20116.66666666667</v>
      </c>
      <c r="L30" t="s">
        <v>28</v>
      </c>
    </row>
    <row r="31" spans="1:11" ht="30">
      <c r="A31" s="12"/>
      <c r="B31" s="11"/>
      <c r="C31" s="11"/>
      <c r="D31" s="2" t="s">
        <v>16</v>
      </c>
      <c r="E31" s="1">
        <f>E25</f>
        <v>97800</v>
      </c>
      <c r="F31" s="1">
        <f aca="true" t="shared" si="5" ref="F31:K31">F25</f>
        <v>211900</v>
      </c>
      <c r="G31" s="1">
        <f t="shared" si="5"/>
        <v>391200</v>
      </c>
      <c r="H31" s="1">
        <f t="shared" si="5"/>
        <v>554200</v>
      </c>
      <c r="I31" s="1">
        <f t="shared" si="5"/>
        <v>684600</v>
      </c>
      <c r="J31" s="1">
        <f t="shared" si="5"/>
        <v>815000</v>
      </c>
      <c r="K31" s="1">
        <f t="shared" si="5"/>
        <v>896500</v>
      </c>
    </row>
    <row r="32" spans="1:11" ht="15">
      <c r="A32" s="12"/>
      <c r="B32" s="11"/>
      <c r="C32" s="11"/>
      <c r="D32" s="12" t="s">
        <v>27</v>
      </c>
      <c r="E32" s="31">
        <f>E30/E31</f>
        <v>0.3067484662576687</v>
      </c>
      <c r="F32" s="31">
        <f aca="true" t="shared" si="6" ref="F32:K32">F30/F31</f>
        <v>0.18876828692779613</v>
      </c>
      <c r="G32" s="31">
        <f t="shared" si="6"/>
        <v>0.1278118609406953</v>
      </c>
      <c r="H32" s="31">
        <f t="shared" si="6"/>
        <v>0.05688680380127513</v>
      </c>
      <c r="I32" s="31">
        <f t="shared" si="6"/>
        <v>0.03970201577563541</v>
      </c>
      <c r="J32" s="31">
        <f t="shared" si="6"/>
        <v>0.028016359918200427</v>
      </c>
      <c r="K32" s="31">
        <f t="shared" si="6"/>
        <v>0.02243911507715189</v>
      </c>
    </row>
    <row r="33" ht="15.75" thickBot="1"/>
    <row r="34" spans="1:8" ht="15">
      <c r="A34" s="67" t="s">
        <v>33</v>
      </c>
      <c r="B34" s="68"/>
      <c r="C34" s="68"/>
      <c r="D34" s="60" t="s">
        <v>34</v>
      </c>
      <c r="E34" s="61"/>
      <c r="F34" s="61"/>
      <c r="G34" s="61"/>
      <c r="H34" s="62"/>
    </row>
    <row r="35" spans="1:8" ht="60">
      <c r="A35" s="69"/>
      <c r="B35" s="70"/>
      <c r="C35" s="70"/>
      <c r="D35" s="51" t="s">
        <v>24</v>
      </c>
      <c r="E35" s="52"/>
      <c r="F35" s="53"/>
      <c r="G35" s="18" t="s">
        <v>20</v>
      </c>
      <c r="H35" s="7" t="s">
        <v>13</v>
      </c>
    </row>
    <row r="36" spans="1:8" ht="63" customHeight="1">
      <c r="A36" s="69"/>
      <c r="B36" s="70"/>
      <c r="C36" s="70"/>
      <c r="D36" s="54"/>
      <c r="E36" s="55"/>
      <c r="F36" s="56"/>
      <c r="G36" s="18" t="s">
        <v>37</v>
      </c>
      <c r="H36" s="8">
        <v>1400</v>
      </c>
    </row>
    <row r="37" spans="1:8" ht="30">
      <c r="A37" s="69"/>
      <c r="B37" s="70"/>
      <c r="C37" s="70"/>
      <c r="D37" s="54"/>
      <c r="E37" s="55"/>
      <c r="F37" s="56"/>
      <c r="G37" s="18" t="s">
        <v>25</v>
      </c>
      <c r="H37" s="8">
        <v>1020</v>
      </c>
    </row>
    <row r="38" spans="1:8" ht="45">
      <c r="A38" s="69"/>
      <c r="B38" s="70"/>
      <c r="C38" s="70"/>
      <c r="D38" s="54"/>
      <c r="E38" s="55"/>
      <c r="F38" s="56"/>
      <c r="G38" s="18" t="s">
        <v>23</v>
      </c>
      <c r="H38" s="8">
        <v>400</v>
      </c>
    </row>
    <row r="39" spans="1:8" ht="30">
      <c r="A39" s="69"/>
      <c r="B39" s="70"/>
      <c r="C39" s="70"/>
      <c r="D39" s="54"/>
      <c r="E39" s="55"/>
      <c r="F39" s="56"/>
      <c r="G39" s="18" t="s">
        <v>12</v>
      </c>
      <c r="H39" s="8">
        <v>440</v>
      </c>
    </row>
    <row r="40" spans="1:8" ht="15.75" thickBot="1">
      <c r="A40" s="71"/>
      <c r="B40" s="72"/>
      <c r="C40" s="72"/>
      <c r="D40" s="57"/>
      <c r="E40" s="58"/>
      <c r="F40" s="59"/>
      <c r="G40" s="9" t="s">
        <v>14</v>
      </c>
      <c r="H40" s="10">
        <f>SUM(H36:H39)</f>
        <v>3260</v>
      </c>
    </row>
    <row r="43" spans="1:15" ht="15">
      <c r="A43" s="50" t="s">
        <v>22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</sheetData>
  <sheetProtection/>
  <mergeCells count="13">
    <mergeCell ref="A43:O43"/>
    <mergeCell ref="D35:F40"/>
    <mergeCell ref="D34:H34"/>
    <mergeCell ref="A8:A11"/>
    <mergeCell ref="A24:A27"/>
    <mergeCell ref="A34:C40"/>
    <mergeCell ref="A12:A15"/>
    <mergeCell ref="A16:A19"/>
    <mergeCell ref="A20:A23"/>
    <mergeCell ref="A1:O1"/>
    <mergeCell ref="A4:O4"/>
    <mergeCell ref="A3:O3"/>
    <mergeCell ref="A2:O2"/>
  </mergeCells>
  <printOptions/>
  <pageMargins left="0.3" right="0.17" top="0.26" bottom="0.25" header="0.17" footer="0.17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2011-02-10T08:09:21Z</dcterms:modified>
  <cp:category/>
  <cp:version/>
  <cp:contentType/>
  <cp:contentStatus/>
</cp:coreProperties>
</file>